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<sst xmlns="http://schemas.openxmlformats.org/spreadsheetml/2006/main" count="50" uniqueCount="50">
  <si>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Код доходов</t>
  </si>
  <si>
    <t>Наименование доходов</t>
  </si>
  <si>
    <t>СОБСТВЕННЫЕ ДОХОДЫ ВСЕГО:</t>
  </si>
  <si>
    <t>НАЛОГОВЫЕ ДОХОДЫ:</t>
  </si>
  <si>
    <t>В том числе:</t>
  </si>
  <si>
    <t>Доходы от акцизов на нефтепродукты</t>
  </si>
  <si>
    <t>Налог на совокупный доход</t>
  </si>
  <si>
    <t>Единый налог на вмененный доход</t>
  </si>
  <si>
    <t>Налоги на имущество</t>
  </si>
  <si>
    <t>НЕНАЛОГОВЫЕ ДОХОДЫ</t>
  </si>
  <si>
    <t>БЕЗВОЗМЕЗДНЫЕ ПЕРЕЧИСЛЕНИЯ  ОТ ДРУГИХ БЮДЖЕТОВ БЮДЖЕТНОЙ СИСТЕМЫ РФ (Финансовая помощь)</t>
  </si>
  <si>
    <t>Дотации бюджетам поселений на выравнивание уровня бюджетной обеспеченности (районный фонд финансовой поддержки поселений)</t>
  </si>
  <si>
    <t>Дотации бюджетам поселений на выравнивание уровня бюджетной обеспеченности (Республиканский фонд финансовой поддержки)</t>
  </si>
  <si>
    <t>Субвенции бюджетам на осуществление первичного воинского учета на территориях ,где отсутствуют военные комиссариаты  (Республиканский фонд финансовой поддержки)</t>
  </si>
  <si>
    <t>ВСЕГО ДОХОДОВ:</t>
  </si>
  <si>
    <t>10102010011000110</t>
  </si>
  <si>
    <t>10503010011000110</t>
  </si>
  <si>
    <t>10601030101000110</t>
  </si>
  <si>
    <t>11105035100000120</t>
  </si>
  <si>
    <t>10606033101000110</t>
  </si>
  <si>
    <t>10606043101000110</t>
  </si>
  <si>
    <t>Налог на доходы физических лиц с доходов, полученных физическими лицами ,являющимися налоговыми резидентами РФ в виде дивидендов от долевого участия в деятельности организаций</t>
  </si>
  <si>
    <t xml:space="preserve">Единый сельскохозяйственный налог </t>
  </si>
  <si>
    <t xml:space="preserve">Налог на имущество физических лиц ,взимаемый по ставкам ,применяемым к объектам налогообложения, расположенным в границах  поселений </t>
  </si>
  <si>
    <t>Земельный налог, в т.ч.</t>
  </si>
  <si>
    <t>Земельный налог, с организаций, обладающих земельными участками, расположенными в границах сельских поселений</t>
  </si>
  <si>
    <t>Земельный налог с физических лиц, обладающих земельными участками, расположенными в границах сельских поселений</t>
  </si>
  <si>
    <t>Доходы от уплаты акцизов на прямогонный бензин ,производимый на территории Российской Федерации,  зачисляемые в консолидированные бюджеты субъектов РФ</t>
  </si>
  <si>
    <t>Доходы от уплаты акцизов на дизельное  топливо, зачисляемые в консолидированные бюджеты субъектов РФ</t>
  </si>
  <si>
    <t>Доходы от уплаты акцизов на моторные для дизельных и (или) карбюраторных (инжекторных) двигателей, 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</si>
  <si>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РФ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</si>
  <si>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 имущества муниципальных автономных учреждений)</t>
  </si>
  <si>
    <t>фактическое  поступление</t>
  </si>
  <si>
    <t xml:space="preserve">     план по доходам                    2020 г.</t>
  </si>
  <si>
    <t>20215001100000150</t>
  </si>
  <si>
    <t>20216001100000150</t>
  </si>
  <si>
    <t>20235469100000150</t>
  </si>
  <si>
    <t>Всесоюзная перепись населения</t>
  </si>
  <si>
    <t>10302231010000110</t>
  </si>
  <si>
    <t>10302241010000110</t>
  </si>
  <si>
    <t>10302251010000110</t>
  </si>
  <si>
    <t>10302261010000110</t>
  </si>
  <si>
    <t>20235118100000150</t>
  </si>
  <si>
    <t>% исполнения по годовому плану</t>
  </si>
  <si>
    <t xml:space="preserve">                 Исполнение доходной части бюджета  сельского                                                         поселения Лечинкай Чегемского муниципального района                                                                                    Кабардино-Балкарской Республики за 2 квартал 2020 года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</si>
  <si>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Лечинкай №110                                                                                                                                                                        от 15.07.2020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</si>
  <si>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республиканского бюджета Кабардино-Балкарской Республики бюджетам сельских поселений на разработку проектно-сметной документации объектов водоснабжения и водоотведения</t>
  </si>
  <si>
    <t>2022999910S409150</t>
  </si>
  <si>
    <t>план за                          2 кв.2020 г.</t>
  </si>
  <si>
    <t>% исполнения за 2 кв.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</si>
</sst>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29">
      <selection activeCell="N9" sqref="N9"/>
    </sheetView>
  </sheetViews>
  <sheetFormatPr defaultColWidth="9.00390625" defaultRowHeight="12.75"/>
  <cols>
    <col min="1" max="1" width="17.875" style="0" customWidth="1"/>
    <col min="2" max="2" width="23.75390625" style="0" customWidth="1"/>
    <col min="3" max="3" width="12.75390625" style="0" customWidth="1"/>
    <col min="4" max="4" width="12.25390625" style="0" customWidth="1"/>
    <col min="5" max="5" width="13.875" style="0" customWidth="1"/>
    <col min="6" max="6" width="8.375" style="0" customWidth="1"/>
    <col min="7" max="7" width="8.75390625" style="0" customWidth="1"/>
  </cols>
  <sheetData>
    <row r="2" spans="1:7" ht="27" customHeight="1">
      <c r="A2" s="15" t="s">
        <v>45</v>
      </c>
      <c r="B2" s="15"/>
      <c r="C2" s="15"/>
      <c r="D2" s="15"/>
      <c r="E2" s="15"/>
      <c r="F2" s="15"/>
      <c r="G2" s="15"/>
    </row>
    <row r="3" spans="1:7" ht="41.25" customHeight="1">
      <c r="A3" s="15"/>
      <c r="B3" s="15"/>
      <c r="C3" s="15"/>
      <c r="D3" s="15"/>
      <c r="E3" s="15"/>
      <c r="F3" s="15"/>
      <c r="G3" s="15"/>
    </row>
    <row r="4" spans="1:7" ht="15.75" customHeight="1" hidden="1">
      <c r="A4" s="15"/>
      <c r="B4" s="15"/>
      <c r="C4" s="15"/>
      <c r="D4" s="15"/>
      <c r="E4" s="15"/>
      <c r="F4" s="15"/>
      <c r="G4" s="15"/>
    </row>
    <row r="5" spans="1:7" ht="0.75" customHeight="1">
      <c r="A5" s="13" t="s">
        <v>44</v>
      </c>
      <c r="B5" s="13"/>
      <c r="C5" s="13"/>
      <c r="D5" s="13"/>
      <c r="E5" s="13"/>
      <c r="F5" s="13"/>
      <c r="G5" s="13"/>
    </row>
    <row r="6" spans="1:7" ht="79.5" customHeight="1">
      <c r="A6" s="14"/>
      <c r="B6" s="14"/>
      <c r="C6" s="14"/>
      <c r="D6" s="14"/>
      <c r="E6" s="14"/>
      <c r="F6" s="14"/>
      <c r="G6" s="14"/>
    </row>
    <row r="7" spans="1:7" ht="63" customHeight="1">
      <c r="A7" s="8" t="s">
        <v>0</v>
      </c>
      <c r="B7" s="3" t="s">
        <v>1</v>
      </c>
      <c r="C7" s="4" t="s">
        <v>33</v>
      </c>
      <c r="D7" s="4" t="s">
        <v>48</v>
      </c>
      <c r="E7" s="4" t="s">
        <v>32</v>
      </c>
      <c r="F7" s="4" t="s">
        <v>49</v>
      </c>
      <c r="G7" s="4" t="s">
        <v>43</v>
      </c>
    </row>
    <row r="8" spans="1:7" ht="32.25" customHeight="1">
      <c r="A8" s="8"/>
      <c r="B8" s="5" t="s">
        <v>2</v>
      </c>
      <c r="C8" s="6">
        <f>C9+C25</f>
        <v>4008732.05</v>
      </c>
      <c r="D8" s="6">
        <f>C8/4*2</f>
        <v>2004366.025</v>
      </c>
      <c r="E8" s="6">
        <f>E9+E25</f>
        <v>1597202.74</v>
      </c>
      <c r="F8" s="6">
        <f>(E8*100)/D8</f>
        <v>79.68618107064552</v>
      </c>
      <c r="G8" s="6">
        <f>E8*100/C8</f>
        <v>39.84309053532276</v>
      </c>
    </row>
    <row r="9" spans="1:7" ht="33" customHeight="1">
      <c r="A9" s="8"/>
      <c r="B9" s="5" t="s">
        <v>3</v>
      </c>
      <c r="C9" s="6">
        <f>C11+C12+C20+C17</f>
        <v>3688732.05</v>
      </c>
      <c r="D9" s="6">
        <f aca="true" t="shared" si="0" ref="D9:D32">C9/4*2</f>
        <v>1844366.025</v>
      </c>
      <c r="E9" s="6">
        <f>E11+E12+E17+E20</f>
        <v>1428442.74</v>
      </c>
      <c r="F9" s="6">
        <f>(E9*100)/D9</f>
        <v>77.44898358773445</v>
      </c>
      <c r="G9" s="6">
        <f>E9*100/C9</f>
        <v>38.72449179386722</v>
      </c>
    </row>
    <row r="10" spans="1:7" ht="15.75">
      <c r="A10" s="8"/>
      <c r="B10" s="3" t="s">
        <v>4</v>
      </c>
      <c r="C10" s="7"/>
      <c r="D10" s="6">
        <f t="shared" si="0"/>
        <v>0</v>
      </c>
      <c r="E10" s="7"/>
      <c r="F10" s="7"/>
      <c r="G10" s="7"/>
    </row>
    <row r="11" spans="1:7" s="2" customFormat="1" ht="129" customHeight="1">
      <c r="A11" s="9" t="s">
        <v>15</v>
      </c>
      <c r="B11" s="3" t="s">
        <v>21</v>
      </c>
      <c r="C11" s="6">
        <v>406400</v>
      </c>
      <c r="D11" s="6">
        <f t="shared" si="0"/>
        <v>203200</v>
      </c>
      <c r="E11" s="6">
        <v>243905.23</v>
      </c>
      <c r="F11" s="6">
        <f aca="true" t="shared" si="1" ref="F11:F32">(E11*100)/D11</f>
        <v>120.03210137795276</v>
      </c>
      <c r="G11" s="6">
        <f aca="true" t="shared" si="2" ref="G11:G17">E11*100/C11</f>
        <v>60.01605068897638</v>
      </c>
    </row>
    <row r="12" spans="1:7" s="2" customFormat="1" ht="33.75" customHeight="1">
      <c r="A12" s="11"/>
      <c r="B12" s="5" t="s">
        <v>5</v>
      </c>
      <c r="C12" s="6">
        <f>C13+C14+C15+C16</f>
        <v>2537132.05</v>
      </c>
      <c r="D12" s="6">
        <f t="shared" si="0"/>
        <v>1268566.025</v>
      </c>
      <c r="E12" s="6">
        <f>E13+E14+E15+E16</f>
        <v>1031760.1</v>
      </c>
      <c r="F12" s="6">
        <f t="shared" si="1"/>
        <v>81.33278675818234</v>
      </c>
      <c r="G12" s="6">
        <f t="shared" si="2"/>
        <v>40.66639337909117</v>
      </c>
    </row>
    <row r="13" spans="1:7" s="2" customFormat="1" ht="85.5" customHeight="1">
      <c r="A13" s="10" t="s">
        <v>38</v>
      </c>
      <c r="B13" s="3" t="s">
        <v>28</v>
      </c>
      <c r="C13" s="7">
        <v>1162602.56</v>
      </c>
      <c r="D13" s="6">
        <f t="shared" si="0"/>
        <v>581301.28</v>
      </c>
      <c r="E13" s="7">
        <v>488828.09</v>
      </c>
      <c r="F13" s="6">
        <f t="shared" si="1"/>
        <v>84.09203743711006</v>
      </c>
      <c r="G13" s="6">
        <f t="shared" si="2"/>
        <v>42.04601871855503</v>
      </c>
    </row>
    <row r="14" spans="1:7" s="2" customFormat="1" ht="109.5" customHeight="1">
      <c r="A14" s="10" t="s">
        <v>39</v>
      </c>
      <c r="B14" s="3" t="s">
        <v>29</v>
      </c>
      <c r="C14" s="7">
        <v>5988.39</v>
      </c>
      <c r="D14" s="6">
        <f t="shared" si="0"/>
        <v>2994.195</v>
      </c>
      <c r="E14" s="7">
        <v>3198.3</v>
      </c>
      <c r="F14" s="6">
        <f t="shared" si="1"/>
        <v>106.81669029572221</v>
      </c>
      <c r="G14" s="6">
        <f t="shared" si="2"/>
        <v>53.408345147861105</v>
      </c>
    </row>
    <row r="15" spans="1:7" s="2" customFormat="1" ht="111.75" customHeight="1">
      <c r="A15" s="10" t="s">
        <v>40</v>
      </c>
      <c r="B15" s="3" t="s">
        <v>30</v>
      </c>
      <c r="C15" s="7">
        <v>1518577.35</v>
      </c>
      <c r="D15" s="6">
        <f t="shared" si="0"/>
        <v>759288.675</v>
      </c>
      <c r="E15" s="7">
        <v>637027.3</v>
      </c>
      <c r="F15" s="6">
        <f t="shared" si="1"/>
        <v>83.89790615538945</v>
      </c>
      <c r="G15" s="6">
        <f t="shared" si="2"/>
        <v>41.948953077694725</v>
      </c>
    </row>
    <row r="16" spans="1:7" s="2" customFormat="1" ht="129" customHeight="1">
      <c r="A16" s="10" t="s">
        <v>41</v>
      </c>
      <c r="B16" s="3" t="s">
        <v>27</v>
      </c>
      <c r="C16" s="7">
        <v>-150036.25</v>
      </c>
      <c r="D16" s="6">
        <f t="shared" si="0"/>
        <v>-75018.125</v>
      </c>
      <c r="E16" s="7">
        <v>-97293.59</v>
      </c>
      <c r="F16" s="6">
        <f t="shared" si="1"/>
        <v>129.69344408434628</v>
      </c>
      <c r="G16" s="6">
        <f t="shared" si="2"/>
        <v>64.84672204217314</v>
      </c>
    </row>
    <row r="17" spans="1:7" s="2" customFormat="1" ht="28.5" customHeight="1">
      <c r="A17" s="9"/>
      <c r="B17" s="5" t="s">
        <v>6</v>
      </c>
      <c r="C17" s="6">
        <f>C18+C19</f>
        <v>102500</v>
      </c>
      <c r="D17" s="6">
        <f t="shared" si="0"/>
        <v>51250</v>
      </c>
      <c r="E17" s="6">
        <f>E18+E19</f>
        <v>4005.66</v>
      </c>
      <c r="F17" s="6">
        <f t="shared" si="1"/>
        <v>7.815921951219512</v>
      </c>
      <c r="G17" s="6">
        <f t="shared" si="2"/>
        <v>3.907960975609756</v>
      </c>
    </row>
    <row r="18" spans="1:7" s="2" customFormat="1" ht="32.25" customHeight="1">
      <c r="A18" s="10"/>
      <c r="B18" s="3" t="s">
        <v>7</v>
      </c>
      <c r="C18" s="7">
        <v>0</v>
      </c>
      <c r="D18" s="6">
        <f t="shared" si="0"/>
        <v>0</v>
      </c>
      <c r="E18" s="7">
        <v>0</v>
      </c>
      <c r="F18" s="6">
        <v>0</v>
      </c>
      <c r="G18" s="6">
        <v>0</v>
      </c>
    </row>
    <row r="19" spans="1:7" s="2" customFormat="1" ht="54" customHeight="1">
      <c r="A19" s="10" t="s">
        <v>16</v>
      </c>
      <c r="B19" s="3" t="s">
        <v>22</v>
      </c>
      <c r="C19" s="7">
        <v>102500</v>
      </c>
      <c r="D19" s="6">
        <f t="shared" si="0"/>
        <v>51250</v>
      </c>
      <c r="E19" s="7">
        <v>4005.66</v>
      </c>
      <c r="F19" s="6">
        <f t="shared" si="1"/>
        <v>7.815921951219512</v>
      </c>
      <c r="G19" s="6">
        <f>E19*100/C19</f>
        <v>3.907960975609756</v>
      </c>
    </row>
    <row r="20" spans="1:7" s="2" customFormat="1" ht="26.25" customHeight="1">
      <c r="A20" s="10"/>
      <c r="B20" s="5" t="s">
        <v>8</v>
      </c>
      <c r="C20" s="6">
        <f>C21+C22</f>
        <v>642700</v>
      </c>
      <c r="D20" s="6">
        <f t="shared" si="0"/>
        <v>321350</v>
      </c>
      <c r="E20" s="6">
        <f>E21+E22</f>
        <v>148771.75</v>
      </c>
      <c r="F20" s="6">
        <f t="shared" si="1"/>
        <v>46.295861210518126</v>
      </c>
      <c r="G20" s="6">
        <f>E20*100/C20</f>
        <v>23.147930605259063</v>
      </c>
    </row>
    <row r="21" spans="1:7" s="2" customFormat="1" ht="96" customHeight="1">
      <c r="A21" s="10" t="s">
        <v>17</v>
      </c>
      <c r="B21" s="3" t="s">
        <v>23</v>
      </c>
      <c r="C21" s="7">
        <v>295000</v>
      </c>
      <c r="D21" s="6">
        <f t="shared" si="0"/>
        <v>147500</v>
      </c>
      <c r="E21" s="7">
        <v>60479.51</v>
      </c>
      <c r="F21" s="6">
        <f t="shared" si="1"/>
        <v>41.00305762711864</v>
      </c>
      <c r="G21" s="6">
        <f>E21*100/C21</f>
        <v>20.50152881355932</v>
      </c>
    </row>
    <row r="22" spans="1:7" s="2" customFormat="1" ht="29.25" customHeight="1">
      <c r="A22" s="10"/>
      <c r="B22" s="5" t="s">
        <v>24</v>
      </c>
      <c r="C22" s="6">
        <f>C23+C24</f>
        <v>347700</v>
      </c>
      <c r="D22" s="6">
        <f t="shared" si="0"/>
        <v>173850</v>
      </c>
      <c r="E22" s="6">
        <f>E23+E24</f>
        <v>88292.23999999999</v>
      </c>
      <c r="F22" s="6">
        <f t="shared" si="1"/>
        <v>50.786448087431694</v>
      </c>
      <c r="G22" s="6">
        <f>G23+G24</f>
        <v>48.055346080609766</v>
      </c>
    </row>
    <row r="23" spans="1:7" s="2" customFormat="1" ht="112.5" customHeight="1">
      <c r="A23" s="10" t="s">
        <v>19</v>
      </c>
      <c r="B23" s="3" t="s">
        <v>25</v>
      </c>
      <c r="C23" s="7">
        <v>136400</v>
      </c>
      <c r="D23" s="6">
        <f t="shared" si="0"/>
        <v>68200</v>
      </c>
      <c r="E23" s="7">
        <v>24127.15</v>
      </c>
      <c r="F23" s="6">
        <f t="shared" si="1"/>
        <v>35.37705278592375</v>
      </c>
      <c r="G23" s="6">
        <f aca="true" t="shared" si="3" ref="G23:G32">E23*100/C23</f>
        <v>17.688526392961876</v>
      </c>
    </row>
    <row r="24" spans="1:7" s="2" customFormat="1" ht="114.75" customHeight="1">
      <c r="A24" s="10" t="s">
        <v>20</v>
      </c>
      <c r="B24" s="3" t="s">
        <v>26</v>
      </c>
      <c r="C24" s="7">
        <v>211300</v>
      </c>
      <c r="D24" s="6">
        <f t="shared" si="0"/>
        <v>105650</v>
      </c>
      <c r="E24" s="7">
        <v>64165.09</v>
      </c>
      <c r="F24" s="6">
        <f t="shared" si="1"/>
        <v>60.73363937529579</v>
      </c>
      <c r="G24" s="6">
        <f t="shared" si="3"/>
        <v>30.366819687647894</v>
      </c>
    </row>
    <row r="25" spans="1:7" ht="36.75" customHeight="1">
      <c r="A25" s="10"/>
      <c r="B25" s="5" t="s">
        <v>9</v>
      </c>
      <c r="C25" s="6">
        <f>C26</f>
        <v>320000</v>
      </c>
      <c r="D25" s="6">
        <f t="shared" si="0"/>
        <v>160000</v>
      </c>
      <c r="E25" s="6">
        <f>E26</f>
        <v>168760</v>
      </c>
      <c r="F25" s="6">
        <f t="shared" si="1"/>
        <v>105.475</v>
      </c>
      <c r="G25" s="6">
        <f t="shared" si="3"/>
        <v>52.7375</v>
      </c>
    </row>
    <row r="26" spans="1:7" ht="165" customHeight="1">
      <c r="A26" s="10" t="s">
        <v>18</v>
      </c>
      <c r="B26" s="3" t="s">
        <v>31</v>
      </c>
      <c r="C26" s="7">
        <v>320000</v>
      </c>
      <c r="D26" s="6">
        <f t="shared" si="0"/>
        <v>160000</v>
      </c>
      <c r="E26" s="7">
        <v>168760</v>
      </c>
      <c r="F26" s="6">
        <f t="shared" si="1"/>
        <v>105.475</v>
      </c>
      <c r="G26" s="6">
        <f t="shared" si="3"/>
        <v>52.7375</v>
      </c>
    </row>
    <row r="27" spans="1:7" ht="126">
      <c r="A27" s="11"/>
      <c r="B27" s="5" t="s">
        <v>10</v>
      </c>
      <c r="C27" s="6">
        <f>C28+C29+C31+C32+C30</f>
        <v>8234225</v>
      </c>
      <c r="D27" s="6">
        <f t="shared" si="0"/>
        <v>4117112.5</v>
      </c>
      <c r="E27" s="6">
        <f>E28+E29+E31+E32</f>
        <v>2101062.5</v>
      </c>
      <c r="F27" s="6">
        <f t="shared" si="1"/>
        <v>51.03242867422253</v>
      </c>
      <c r="G27" s="6">
        <f t="shared" si="3"/>
        <v>25.516214337111265</v>
      </c>
    </row>
    <row r="28" spans="1:7" ht="117" customHeight="1">
      <c r="A28" s="10" t="s">
        <v>34</v>
      </c>
      <c r="B28" s="3" t="s">
        <v>12</v>
      </c>
      <c r="C28" s="7">
        <v>217500</v>
      </c>
      <c r="D28" s="6">
        <f t="shared" si="0"/>
        <v>108750</v>
      </c>
      <c r="E28" s="7">
        <v>0</v>
      </c>
      <c r="F28" s="6">
        <f t="shared" si="1"/>
        <v>0</v>
      </c>
      <c r="G28" s="6">
        <f t="shared" si="3"/>
        <v>0</v>
      </c>
    </row>
    <row r="29" spans="1:7" ht="134.25" customHeight="1">
      <c r="A29" s="10" t="s">
        <v>35</v>
      </c>
      <c r="B29" s="3" t="s">
        <v>11</v>
      </c>
      <c r="C29" s="7">
        <v>7450000</v>
      </c>
      <c r="D29" s="6">
        <f t="shared" si="0"/>
        <v>3725000</v>
      </c>
      <c r="E29" s="7">
        <v>2000000</v>
      </c>
      <c r="F29" s="6">
        <f t="shared" si="1"/>
        <v>53.691275167785236</v>
      </c>
      <c r="G29" s="6">
        <f t="shared" si="3"/>
        <v>26.845637583892618</v>
      </c>
    </row>
    <row r="30" spans="1:7" ht="171.75" customHeight="1">
      <c r="A30" s="10" t="s">
        <v>47</v>
      </c>
      <c r="B30" s="3" t="s">
        <v>46</v>
      </c>
      <c r="C30" s="7">
        <v>300000</v>
      </c>
      <c r="D30" s="6">
        <f t="shared" si="0"/>
        <v>150000</v>
      </c>
      <c r="E30" s="7">
        <v>0</v>
      </c>
      <c r="F30" s="6">
        <f t="shared" si="1"/>
        <v>0</v>
      </c>
      <c r="G30" s="6">
        <f t="shared" si="3"/>
        <v>0</v>
      </c>
    </row>
    <row r="31" spans="1:7" ht="132.75" customHeight="1">
      <c r="A31" s="10" t="s">
        <v>42</v>
      </c>
      <c r="B31" s="3" t="s">
        <v>13</v>
      </c>
      <c r="C31" s="7">
        <v>202125</v>
      </c>
      <c r="D31" s="6">
        <f t="shared" si="0"/>
        <v>101062.5</v>
      </c>
      <c r="E31" s="7">
        <v>101062.5</v>
      </c>
      <c r="F31" s="6">
        <f t="shared" si="1"/>
        <v>100</v>
      </c>
      <c r="G31" s="6">
        <f t="shared" si="3"/>
        <v>50</v>
      </c>
    </row>
    <row r="32" spans="1:7" ht="30.75" customHeight="1">
      <c r="A32" s="10" t="s">
        <v>36</v>
      </c>
      <c r="B32" s="3" t="s">
        <v>37</v>
      </c>
      <c r="C32" s="7">
        <v>64600</v>
      </c>
      <c r="D32" s="6">
        <f t="shared" si="0"/>
        <v>32300</v>
      </c>
      <c r="E32" s="7">
        <v>0</v>
      </c>
      <c r="F32" s="6">
        <f t="shared" si="1"/>
        <v>0</v>
      </c>
      <c r="G32" s="6">
        <f t="shared" si="3"/>
        <v>0</v>
      </c>
    </row>
    <row r="33" spans="1:7" ht="15.75">
      <c r="A33" s="3"/>
      <c r="B33" s="5" t="s">
        <v>14</v>
      </c>
      <c r="C33" s="6">
        <f>C8+C27</f>
        <v>12242957.05</v>
      </c>
      <c r="D33" s="6">
        <f>C33/4</f>
        <v>3060739.2625</v>
      </c>
      <c r="E33" s="6">
        <f>E8+E27</f>
        <v>3698265.24</v>
      </c>
      <c r="F33" s="6">
        <f>(E33*100)/D33</f>
        <v>120.8291501765907</v>
      </c>
      <c r="G33" s="6">
        <f>D33*100/C33</f>
        <v>25</v>
      </c>
    </row>
    <row r="34" ht="15.75">
      <c r="A34" s="1"/>
    </row>
    <row r="35" ht="15.75">
      <c r="A35" s="1"/>
    </row>
    <row r="36" ht="15.75">
      <c r="A36" s="1"/>
    </row>
    <row r="37" spans="1:6" ht="15.75">
      <c r="A37" s="1"/>
      <c r="C37" s="16"/>
      <c r="D37" s="16"/>
      <c r="E37" s="16"/>
      <c r="F37" s="12"/>
    </row>
    <row r="38" ht="15.75">
      <c r="A38" s="1"/>
    </row>
    <row r="39" ht="15.75">
      <c r="A39" s="1"/>
    </row>
    <row r="40" ht="15.75">
      <c r="A40" s="1"/>
    </row>
  </sheetData>
  <sheetProtection/>
  <mergeCells count="3">
    <mergeCell ref="A5:G6"/>
    <mergeCell ref="A2:G4"/>
    <mergeCell ref="C37:E37"/>
  </mergeCells>
  <printOptions/>
  <pageMargins left="0.39" right="0.35" top="0.45" bottom="0.4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222</cp:lastModifiedBy>
  <cp:lastPrinted>2020-07-30T12:07:40Z</cp:lastPrinted>
  <dcterms:created xsi:type="dcterms:W3CDTF">2015-01-01T09:56:52Z</dcterms:created>
  <dcterms:modified xsi:type="dcterms:W3CDTF">2020-08-10T07:46:36Z</dcterms:modified>
  <cp:category/>
  <cp:version/>
  <cp:contentType/>
  <cp:contentStatus/>
</cp:coreProperties>
</file>